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USERS\vitkov\VT\VT 2021\111\1 výzva\"/>
    </mc:Choice>
  </mc:AlternateContent>
  <xr:revisionPtr revIDLastSave="0" documentId="13_ncr:1_{DA2B735C-8A07-485A-8283-8A2F23778084}" xr6:coauthVersionLast="36" xr6:coauthVersionMax="36" xr10:uidLastSave="{00000000-0000-0000-0000-000000000000}"/>
  <bookViews>
    <workbookView xWindow="0" yWindow="0" windowWidth="23040" windowHeight="7044" xr2:uid="{00000000-000D-0000-FFFF-FFFF00000000}"/>
  </bookViews>
  <sheets>
    <sheet name="Výpočetní technika" sheetId="1" r:id="rId1"/>
  </sheets>
  <definedNames>
    <definedName name="_xlnm.Print_Area" localSheetId="0">'Výpočetní technika'!$B$1:$T$32</definedName>
  </definedNames>
  <calcPr calcId="191029"/>
</workbook>
</file>

<file path=xl/calcChain.xml><?xml version="1.0" encoding="utf-8"?>
<calcChain xmlns="http://schemas.openxmlformats.org/spreadsheetml/2006/main">
  <c r="T21" i="1" l="1"/>
  <c r="S22" i="1"/>
  <c r="S23" i="1"/>
  <c r="S19" i="1"/>
  <c r="T19" i="1"/>
  <c r="S20" i="1"/>
  <c r="T20" i="1"/>
  <c r="S21" i="1"/>
  <c r="T23" i="1"/>
  <c r="P19" i="1"/>
  <c r="P20" i="1"/>
  <c r="P21" i="1"/>
  <c r="P22" i="1"/>
  <c r="P23" i="1"/>
  <c r="T22" i="1" l="1"/>
  <c r="S17" i="1" l="1"/>
  <c r="T17" i="1"/>
  <c r="S18" i="1"/>
  <c r="T18" i="1"/>
  <c r="P17" i="1"/>
  <c r="P18" i="1"/>
  <c r="S11" i="1" l="1"/>
  <c r="T11" i="1"/>
  <c r="S12" i="1"/>
  <c r="T12" i="1"/>
  <c r="S13" i="1"/>
  <c r="T13" i="1"/>
  <c r="S14" i="1"/>
  <c r="T14" i="1"/>
  <c r="S15" i="1"/>
  <c r="T15" i="1"/>
  <c r="S16" i="1"/>
  <c r="T16" i="1"/>
  <c r="P11" i="1"/>
  <c r="P12" i="1"/>
  <c r="P13" i="1"/>
  <c r="P14" i="1"/>
  <c r="P15" i="1"/>
  <c r="P16" i="1"/>
  <c r="S10" i="1" l="1"/>
  <c r="T10" i="1"/>
  <c r="P10" i="1"/>
  <c r="S9" i="1" l="1"/>
  <c r="T9" i="1"/>
  <c r="P9" i="1"/>
  <c r="S8" i="1" l="1"/>
  <c r="T8" i="1"/>
  <c r="P8" i="1"/>
  <c r="P7" i="1" l="1"/>
  <c r="Q26" i="1" s="1"/>
  <c r="S7" i="1" l="1"/>
  <c r="R26" i="1" s="1"/>
  <c r="T7" i="1"/>
</calcChain>
</file>

<file path=xl/sharedStrings.xml><?xml version="1.0" encoding="utf-8"?>
<sst xmlns="http://schemas.openxmlformats.org/spreadsheetml/2006/main" count="121" uniqueCount="84">
  <si>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</si>
  <si>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</si>
  <si>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</si>
  <si>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</si>
  <si>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</si>
  <si>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</si>
  <si>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</si>
  <si>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</si>
  <si>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</si>
  <si>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</si>
  <si>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</si>
  <si>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</si>
  <si>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30233100-2 - Počítačové paměťové jednotky </t>
  </si>
  <si>
    <t>30234600-4 - Flash paměť</t>
  </si>
  <si>
    <t xml:space="preserve">30237000-9 - Součásti, příslušenství a doplňky pro počítače 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</si>
  <si>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</si>
  <si>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</si>
  <si>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</si>
  <si>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</si>
  <si>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</si>
  <si>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</si>
  <si>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</si>
  <si>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</si>
  <si>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</si>
  <si>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</si>
  <si>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</si>
  <si>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</si>
  <si>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</si>
  <si>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</si>
  <si>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</si>
  <si>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</si>
  <si>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</si>
  <si>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</si>
  <si>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</si>
  <si>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JUDr. Elena Mrázová,
Tel.: 37763 7685</t>
  </si>
  <si>
    <t xml:space="preserve">Příloha č. 2 Kupní smlouvy - technická specifikace
Výpočetní technika (III.) 111 - 2021 </t>
  </si>
  <si>
    <t>SSD sata disk 500 GB</t>
  </si>
  <si>
    <t>Formát: 2,5".
Rozhraní: SATA.
Kapacita min. 500 GB.</t>
  </si>
  <si>
    <t>sady Pětatřicátníků 14,
301 00 Plzeň,
 Fakulta právnická - Děkanát,
místnost PC 222</t>
  </si>
  <si>
    <t>Aktivní stylus</t>
  </si>
  <si>
    <t>Adaptér HDMI to VGA</t>
  </si>
  <si>
    <t>Mgr. Veronika Hásová,
Tel.: 37763 5651
či
Nikol Kubátová,
Tel.: 37763 5652</t>
  </si>
  <si>
    <t>Sedláčkova 15, 
301 00 Plzeň,
Fakulta filozofická - Katedra sociologie, 
místnost SP 506</t>
  </si>
  <si>
    <t>Flash disk USB-C</t>
  </si>
  <si>
    <t>Kapacita min. 128 GB.
Kompatibilita s mobilními zařízeními a tablety (funkce OTG).
Kovové tělo.
Rychlost načítání min. 150 MB/s.
Rozhraní: USB-C a USB 3.2 Gen 1 (USB 3.0).
Poutko k přichycení např. na klíče.</t>
  </si>
  <si>
    <t>Vhodný pro všechny typy dotykových displejů.
Hrot z polyacetalu se šířkou 2 mm.
Výdrž baterie min. 5 hodin.
Aktivace vyjmutím z pouzdra.</t>
  </si>
  <si>
    <t>Adaptér pro připojení nového notebooku s HDMI výstupem na projektor s VGA.
Hardwarový prevodník bez potřeby jakékoliv instalace či nastavování zajistí přenos obrazu až do rozlišení 1920x1200 (WUXGA) při obnovovací frekvenci 60H.</t>
  </si>
  <si>
    <t>Powerbanka s bezdrátovým nabíjením a USB-C</t>
  </si>
  <si>
    <t>Ing. Kamil Eckhardt, 
Tel.: 37763 3006</t>
  </si>
  <si>
    <t>Univerzitní 22, 
301 00 Plzeň,
 Fakulta ekonomická - Děkanát,
místnost UL 401b</t>
  </si>
  <si>
    <t>Kapacita: min. 10000 mAh.
Výstupy: min. 2 drátové a 1 bezdrátový, min. 1 výstup USB-C.
Max. výkon drátového nabíjení: min. 18W.
Max. výkon bezdrátového nabíjení: min. 10W.
Maximální trvalý výstupní proud: 3A.
Podpora rychlého nabíjení Power Delivery i QuickCharge.
Hmotnost: max. 250 g.</t>
  </si>
  <si>
    <t>Stolní držák na dva monitory</t>
  </si>
  <si>
    <t>Propojovací kabel USB-C - USB-C 2m</t>
  </si>
  <si>
    <t>štíněný datový (USB 3.1 Gen2) propojovací kabel délky minimálně 2m; oba konektory samec USB-TypeC, rovné konektory; přenosová rychlost Super-Speed 10Gbit/s; rychlé nabíjení až 20V/3A (60W)</t>
  </si>
  <si>
    <t>Propojovací kabel USB-C - USB-A 2m</t>
  </si>
  <si>
    <t>Propojovací kabel USB-C - USB-A 0,5m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</si>
  <si>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</si>
  <si>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</si>
  <si>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 Rozvoj a využití kybernetických systémů identifikace, diagnostiky a řízení 4
Číslo projektu: SGS‐2019‐020</t>
  </si>
  <si>
    <t>Ing. Miroslav Flídr, Ph.D., 
Tel.: 37763 2559</t>
  </si>
  <si>
    <t>Technická 8, 
301 00 Plzeň, 
Fakulta aplikovaných věd - Katedra kybernetiky, 
místnost UN 508</t>
  </si>
  <si>
    <r>
      <t xml:space="preserve">Čtečka e-knih s technologií elektronického papíru.
Velikost úhlopříčky 13,3".
Dotykový displej s nasvícením s rozlišením min. 1650 × 2200, min. 16 stupňů šedi.
Pamět minimálně 4GB.
Interní úložiště minimálně 64GB.
Rozhraní USB-C (podpora OTG) a HDMI.
Podpora WiFi (2,4 a 5GHz) a Bluetooth 5.0.
OS Android ve verzi min. 10.
Podpora stylusů WACOM.
Kapacita baterie min. 4300mAh.
Podpora formátů: PDF, MOBI, EPUB, DOC, FB2, HTML, TXT, RTF, PDB.
Barva se preferuje černá.
</t>
    </r>
    <r>
      <rPr>
        <b/>
        <sz val="11"/>
        <color theme="1"/>
        <rFont val="Calibri"/>
        <family val="2"/>
        <charset val="238"/>
        <scheme val="minor"/>
      </rPr>
      <t>Včetně příslušenství</t>
    </r>
    <r>
      <rPr>
        <sz val="11"/>
        <color theme="1"/>
        <rFont val="Calibri"/>
        <family val="2"/>
        <charset val="238"/>
        <scheme val="minor"/>
      </rPr>
      <t>:
   - stylus s min. 4096 stupni citlivosti na tlak,
   - ochranný obal s magnetickým zavíráním a funkcí autosleep, výřez pro spouštěcí tlačítko, možnost složit do stojánku,
   - stojan s odolnou hliníkovou konstrukcí s kloubem a držákem pro čtečky/tablety.</t>
    </r>
  </si>
  <si>
    <t>Univerzální držák na dva LCD monitory: min. úhlopříčka monitoru 19", max. úhlopříčka monitoru 30".
Podpora roztečí VESA 75 x 75 a 100 x 100.
Maximální zatížení až 2 x 8 kg.
Integrovaný organizér kabelů.
Nezávislé nastavení polohy bez nutnosti použití nářadí a utahování.
Rozsahy jednotlivých ramen:
  - náklon +55°/-8°,
  - natočení do stran +/- 180°,
  - rotace 360°,
  - funkce pivot - horizontální i vertikální otočení obrazovky o 360°.</t>
  </si>
  <si>
    <t>13" čtečka e-knihy včetně příslušenství</t>
  </si>
  <si>
    <t>Stíněný datový (USB 3.1 Gen2) propojovací kabel délky minimálně 2m.
Konektory samec USB-TypeC a samec USB-TypeA, rovné konektory.
Přenosová rychlost min. Super-Speed 10Gbit/s.
Rychlé nabíjení až 20V/3A (60W).</t>
  </si>
  <si>
    <t>Stíněný datový (USB 3.1 Gen2) propojovací kabel délky maximálně 0,5m.
Konektory samec USB-TypeC a samec USB-TypeA, rovné konektory.
Přenosová rychlost min. Super-Speed 10Gbit/s.
Rychlé nabíjení až 20V/3A (60W).</t>
  </si>
  <si>
    <t>USB-C dokovací stanice s PD 100W</t>
  </si>
  <si>
    <t>IDEG-IND-2021-002</t>
  </si>
  <si>
    <t>Matoušek, UN507</t>
  </si>
  <si>
    <t>Univerzální držák na dva LCD monitory: min. úhlopříčka monitoru 13", max. úhlopříčka monitoru 27".
Podpora roztečí VESA 75 x 75 a 100 x 100.
Maximální výška středu minimálně 410 mm.
Maximální zatížení 2 x 6,5 kg.
Integrovaný organizér kabelů.
Nezávislé nastavení polohy bez nutnosti použití nářadí a utahování.
Barva se preferuje černá.
6 pohyblivých kloubů pro každý monitor.
Funkce pivot - horizontální i vertikální otočení obrazovky.
Rozsahy jednotlivých ramen:
   - náklon +90° - - 45°,
   - natočení do stran +/- 180°,
   - rotace 360°.</t>
  </si>
  <si>
    <t>Univerzální dokovací stanice.
Připojení k noteboku prostřednictvím kabelu s USB-C/Thunderbolt3 konektorem.
Možnost připojení minimálně dvou monitorů s rozlišením 4K nebo jednoho monitoru s rozlišením 5K.
RJ45 konektor s podporou Gigabibit Ethernetu.
Výstupy: minimálně 3x USB3.1 Type -A , 2x USB2.0 a alespoň 1x datový USB-C 3.1Gen2, minimálně dva video výstupy DisplayPort 1.4, 1x 3,5mm kombinovaný jack pro audio.
Nabíjení notebooku s výkonem minimálně 100W.
Podpora OS Windows 10, MacOS, Linux, Android.</t>
  </si>
  <si>
    <t>SSD disk 500 GB</t>
  </si>
  <si>
    <t>SATA kabel 50 cm</t>
  </si>
  <si>
    <t>Rámeček pro montáž jednoho nebo dvou dvou 2,5" disků do 3,5" pozice.</t>
  </si>
  <si>
    <t>Redukce HDMI -&gt; VGA</t>
  </si>
  <si>
    <t>Redukce z výstupu HDMI na VGA.</t>
  </si>
  <si>
    <t>USB kabel USB-A USB-C</t>
  </si>
  <si>
    <t>Záruka na zboží min. 60 měsíců.</t>
  </si>
  <si>
    <t>Ing. Jiří Vaněk,
Tel.: 37763 8714</t>
  </si>
  <si>
    <t>Univerzitní 22,
301 00 Plzeň,
Fakulta strojní -
Regionální technologický institut,
místnost UL 308</t>
  </si>
  <si>
    <t>SSD disk s rozhraním SATA 3.0. 
Formát disku 2,5". 
Kapacita minimálně 480 GB. 
Rychlost sekvenčního čtení minimálně 550 MB/s. 
Rychlost sekvenčního zápisu minimálně 510 MB/s. 
MTTF min. : 1.5 Million Hodin.
Záruka min. 60 měsíců.</t>
  </si>
  <si>
    <t>Datový SATA 6 Gbps kabel. 
Délka minimálně 50 cm.</t>
  </si>
  <si>
    <t>Rámeček 2,5" disk do 3,5" pozice</t>
  </si>
  <si>
    <t>Propojovací USB 3.0 kabel s délkou minimálně 1 metr. 
Konektor USB-A male, USB-C male. 
Rovné zakončení.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</si>
</sst>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18" fillId="0" borderId="0"/>
    <xf numFmtId="0" fontId="8" fillId="0" borderId="0"/>
  </cellStyleXfs>
  <cellXfs count="19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3" fillId="6" borderId="23" xfId="0" applyFont="1" applyFill="1" applyBorder="1" applyAlignment="1">
      <alignment horizontal="left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3" fillId="6" borderId="25" xfId="0" applyFont="1" applyFill="1" applyBorder="1" applyAlignment="1">
      <alignment horizontal="left" vertical="center" wrapText="1"/>
    </xf>
    <xf numFmtId="0" fontId="14" fillId="4" borderId="32" xfId="0" applyFont="1" applyFill="1" applyBorder="1" applyAlignment="1">
      <alignment horizontal="center" vertical="center" wrapText="1"/>
    </xf>
    <xf numFmtId="3" fontId="0" fillId="2" borderId="33" xfId="0" applyNumberForma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34" xfId="0" applyNumberForma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left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14" fillId="4" borderId="28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0" fillId="3" borderId="27" xfId="0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14" fillId="4" borderId="29" xfId="0" applyFont="1" applyFill="1" applyBorder="1" applyAlignment="1">
      <alignment horizontal="center" vertical="center" wrapText="1"/>
    </xf>
    <xf numFmtId="0" fontId="14" fillId="4" borderId="30" xfId="0" applyFont="1" applyFill="1" applyBorder="1" applyAlignment="1">
      <alignment horizontal="center" vertical="center" wrapText="1"/>
    </xf>
    <xf numFmtId="0" fontId="14" fillId="4" borderId="3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6" fillId="6" borderId="27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26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14" fillId="4" borderId="35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25" xfId="0" applyFont="1" applyFill="1" applyBorder="1" applyAlignment="1" applyProtection="1">
      <alignment horizontal="left" vertical="center" wrapText="1" indent="1"/>
      <protection locked="0"/>
    </xf>
    <xf numFmtId="0" fontId="14" fillId="4" borderId="7" xfId="0" applyFont="1" applyFill="1" applyBorder="1" applyAlignment="1" applyProtection="1">
      <alignment horizontal="left" vertical="center" wrapText="1" indent="1"/>
      <protection locked="0"/>
    </xf>
    <xf numFmtId="0" fontId="14" fillId="4" borderId="27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2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91440</xdr:colOff>
      <xdr:row>82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91440</xdr:colOff>
      <xdr:row>194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91440</xdr:colOff>
      <xdr:row>195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91440</xdr:colOff>
      <xdr:row>197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91440</xdr:colOff>
      <xdr:row>198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91440</xdr:colOff>
      <xdr:row>199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91440</xdr:colOff>
      <xdr:row>91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47957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431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190500</xdr:colOff>
      <xdr:row>82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190500</xdr:colOff>
      <xdr:row>91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131791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157320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47957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47957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190500</xdr:colOff>
      <xdr:row>82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190500</xdr:colOff>
      <xdr:row>91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131791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157320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131791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157320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47957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431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190500</xdr:colOff>
      <xdr:row>82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190500</xdr:colOff>
      <xdr:row>91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131791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157320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47957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431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131791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157320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47957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431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190500</xdr:colOff>
      <xdr:row>82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190500</xdr:colOff>
      <xdr:row>91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131791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157320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47957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55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61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63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9525</xdr:rowOff>
    </xdr:from>
    <xdr:to>
      <xdr:col>22</xdr:col>
      <xdr:colOff>190500</xdr:colOff>
      <xdr:row>81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180975</xdr:rowOff>
    </xdr:from>
    <xdr:to>
      <xdr:col>22</xdr:col>
      <xdr:colOff>190500</xdr:colOff>
      <xdr:row>88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59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59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47957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67</xdr:row>
      <xdr:rowOff>9405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9525</xdr:rowOff>
    </xdr:from>
    <xdr:to>
      <xdr:col>22</xdr:col>
      <xdr:colOff>190500</xdr:colOff>
      <xdr:row>82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180975</xdr:rowOff>
    </xdr:from>
    <xdr:to>
      <xdr:col>22</xdr:col>
      <xdr:colOff>190500</xdr:colOff>
      <xdr:row>91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90</xdr:row>
      <xdr:rowOff>131792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157320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3"/>
  <sheetViews>
    <sheetView tabSelected="1" topLeftCell="I1" zoomScale="53" zoomScaleNormal="53" workbookViewId="0">
      <selection activeCell="R7" sqref="R7:R2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5.44140625" style="1" customWidth="1"/>
    <col min="4" max="4" width="12.33203125" style="2" customWidth="1"/>
    <col min="5" max="5" width="10.5546875" style="3" customWidth="1"/>
    <col min="6" max="6" width="129.5546875" style="1" customWidth="1"/>
    <col min="7" max="7" width="29.6640625" style="4" bestFit="1" customWidth="1"/>
    <col min="8" max="8" width="21" style="4" customWidth="1"/>
    <col min="9" max="9" width="21.6640625" style="4" customWidth="1"/>
    <col min="10" max="10" width="16.33203125" style="1" customWidth="1"/>
    <col min="11" max="11" width="47.88671875" style="5" customWidth="1"/>
    <col min="12" max="12" width="30.109375" style="5" customWidth="1"/>
    <col min="13" max="13" width="31.44140625" style="5" customWidth="1"/>
    <col min="14" max="14" width="42.5546875" style="4" customWidth="1"/>
    <col min="15" max="15" width="28.1093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22.33203125" style="5" hidden="1" customWidth="1"/>
    <col min="22" max="22" width="44.109375" style="6" customWidth="1"/>
    <col min="23" max="16384" width="8.88671875" style="5"/>
  </cols>
  <sheetData>
    <row r="1" spans="1:22" ht="40.950000000000003" customHeight="1" x14ac:dyDescent="0.3">
      <c r="B1" s="137" t="s">
        <v>35</v>
      </c>
      <c r="C1" s="138"/>
      <c r="D1" s="138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127"/>
      <c r="E3" s="127"/>
      <c r="F3" s="12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127"/>
      <c r="E4" s="127"/>
      <c r="F4" s="127"/>
      <c r="G4" s="127"/>
      <c r="H4" s="12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39" t="s">
        <v>2</v>
      </c>
      <c r="H5" s="140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16</v>
      </c>
      <c r="D6" s="39" t="s">
        <v>4</v>
      </c>
      <c r="E6" s="39" t="s">
        <v>17</v>
      </c>
      <c r="F6" s="39" t="s">
        <v>18</v>
      </c>
      <c r="G6" s="45" t="s">
        <v>27</v>
      </c>
      <c r="H6" s="46" t="s">
        <v>31</v>
      </c>
      <c r="I6" s="40" t="s">
        <v>19</v>
      </c>
      <c r="J6" s="39" t="s">
        <v>20</v>
      </c>
      <c r="K6" s="39" t="s">
        <v>57</v>
      </c>
      <c r="L6" s="41" t="s">
        <v>21</v>
      </c>
      <c r="M6" s="42" t="s">
        <v>22</v>
      </c>
      <c r="N6" s="41" t="s">
        <v>23</v>
      </c>
      <c r="O6" s="41" t="s">
        <v>28</v>
      </c>
      <c r="P6" s="41" t="s">
        <v>24</v>
      </c>
      <c r="Q6" s="39" t="s">
        <v>5</v>
      </c>
      <c r="R6" s="43" t="s">
        <v>6</v>
      </c>
      <c r="S6" s="128" t="s">
        <v>7</v>
      </c>
      <c r="T6" s="44" t="s">
        <v>8</v>
      </c>
      <c r="U6" s="41" t="s">
        <v>25</v>
      </c>
      <c r="V6" s="41" t="s">
        <v>26</v>
      </c>
    </row>
    <row r="7" spans="1:22" ht="87" customHeight="1" thickTop="1" thickBot="1" x14ac:dyDescent="0.35">
      <c r="A7" s="20"/>
      <c r="B7" s="64">
        <v>1</v>
      </c>
      <c r="C7" s="65" t="s">
        <v>36</v>
      </c>
      <c r="D7" s="66">
        <v>1</v>
      </c>
      <c r="E7" s="67" t="s">
        <v>33</v>
      </c>
      <c r="F7" s="68" t="s">
        <v>37</v>
      </c>
      <c r="G7" s="179"/>
      <c r="H7" s="98"/>
      <c r="I7" s="69" t="s">
        <v>29</v>
      </c>
      <c r="J7" s="67" t="s">
        <v>30</v>
      </c>
      <c r="K7" s="70"/>
      <c r="L7" s="71"/>
      <c r="M7" s="72" t="s">
        <v>34</v>
      </c>
      <c r="N7" s="72" t="s">
        <v>38</v>
      </c>
      <c r="O7" s="73">
        <v>21</v>
      </c>
      <c r="P7" s="74">
        <f>D7*Q7</f>
        <v>1066</v>
      </c>
      <c r="Q7" s="75">
        <v>1066</v>
      </c>
      <c r="R7" s="186"/>
      <c r="S7" s="76">
        <f>D7*R7</f>
        <v>0</v>
      </c>
      <c r="T7" s="77" t="str">
        <f t="shared" ref="T7" si="0">IF(ISNUMBER(R7), IF(R7&gt;Q7,"NEVYHOVUJE","VYHOVUJE")," ")</f>
        <v xml:space="preserve"> </v>
      </c>
      <c r="U7" s="78"/>
      <c r="V7" s="67" t="s">
        <v>12</v>
      </c>
    </row>
    <row r="8" spans="1:22" ht="128.25" customHeight="1" x14ac:dyDescent="0.3">
      <c r="A8" s="20"/>
      <c r="B8" s="79">
        <v>2</v>
      </c>
      <c r="C8" s="80" t="s">
        <v>43</v>
      </c>
      <c r="D8" s="81">
        <v>1</v>
      </c>
      <c r="E8" s="82" t="s">
        <v>33</v>
      </c>
      <c r="F8" s="95" t="s">
        <v>44</v>
      </c>
      <c r="G8" s="180"/>
      <c r="H8" s="141"/>
      <c r="I8" s="144" t="s">
        <v>29</v>
      </c>
      <c r="J8" s="146" t="s">
        <v>30</v>
      </c>
      <c r="K8" s="164"/>
      <c r="L8" s="170"/>
      <c r="M8" s="148" t="s">
        <v>41</v>
      </c>
      <c r="N8" s="148" t="s">
        <v>42</v>
      </c>
      <c r="O8" s="167">
        <v>21</v>
      </c>
      <c r="P8" s="83">
        <f>D8*Q8</f>
        <v>400</v>
      </c>
      <c r="Q8" s="84">
        <v>400</v>
      </c>
      <c r="R8" s="187"/>
      <c r="S8" s="85">
        <f>D8*R8</f>
        <v>0</v>
      </c>
      <c r="T8" s="86" t="str">
        <f t="shared" ref="T8" si="1">IF(ISNUMBER(R8), IF(R8&gt;Q8,"NEVYHOVUJE","VYHOVUJE")," ")</f>
        <v xml:space="preserve"> </v>
      </c>
      <c r="U8" s="146"/>
      <c r="V8" s="82" t="s">
        <v>13</v>
      </c>
    </row>
    <row r="9" spans="1:22" ht="90" customHeight="1" x14ac:dyDescent="0.3">
      <c r="A9" s="20"/>
      <c r="B9" s="48">
        <v>3</v>
      </c>
      <c r="C9" s="49" t="s">
        <v>39</v>
      </c>
      <c r="D9" s="50">
        <v>1</v>
      </c>
      <c r="E9" s="51" t="s">
        <v>33</v>
      </c>
      <c r="F9" s="96" t="s">
        <v>45</v>
      </c>
      <c r="G9" s="181"/>
      <c r="H9" s="142"/>
      <c r="I9" s="145"/>
      <c r="J9" s="147"/>
      <c r="K9" s="165"/>
      <c r="L9" s="156"/>
      <c r="M9" s="160"/>
      <c r="N9" s="149"/>
      <c r="O9" s="168"/>
      <c r="P9" s="52">
        <f>D9*Q9</f>
        <v>800</v>
      </c>
      <c r="Q9" s="53">
        <v>800</v>
      </c>
      <c r="R9" s="188"/>
      <c r="S9" s="54">
        <f>D9*R9</f>
        <v>0</v>
      </c>
      <c r="T9" s="55" t="str">
        <f t="shared" ref="T9" si="2">IF(ISNUMBER(R9), IF(R9&gt;Q9,"NEVYHOVUJE","VYHOVUJE")," ")</f>
        <v xml:space="preserve"> </v>
      </c>
      <c r="U9" s="147"/>
      <c r="V9" s="158" t="s">
        <v>14</v>
      </c>
    </row>
    <row r="10" spans="1:22" ht="85.5" customHeight="1" thickBot="1" x14ac:dyDescent="0.35">
      <c r="A10" s="20"/>
      <c r="B10" s="87">
        <v>4</v>
      </c>
      <c r="C10" s="88" t="s">
        <v>40</v>
      </c>
      <c r="D10" s="89">
        <v>2</v>
      </c>
      <c r="E10" s="90" t="s">
        <v>33</v>
      </c>
      <c r="F10" s="97" t="s">
        <v>46</v>
      </c>
      <c r="G10" s="182"/>
      <c r="H10" s="143"/>
      <c r="I10" s="163"/>
      <c r="J10" s="159"/>
      <c r="K10" s="166"/>
      <c r="L10" s="171"/>
      <c r="M10" s="161"/>
      <c r="N10" s="162"/>
      <c r="O10" s="169"/>
      <c r="P10" s="91">
        <f>D10*Q10</f>
        <v>600</v>
      </c>
      <c r="Q10" s="92">
        <v>300</v>
      </c>
      <c r="R10" s="189"/>
      <c r="S10" s="93">
        <f>D10*R10</f>
        <v>0</v>
      </c>
      <c r="T10" s="94" t="str">
        <f t="shared" ref="T10" si="3">IF(ISNUMBER(R10), IF(R10&gt;Q10,"NEVYHOVUJE","VYHOVUJE")," ")</f>
        <v xml:space="preserve"> </v>
      </c>
      <c r="U10" s="159"/>
      <c r="V10" s="159"/>
    </row>
    <row r="11" spans="1:22" ht="134.25" customHeight="1" thickBot="1" x14ac:dyDescent="0.35">
      <c r="A11" s="20"/>
      <c r="B11" s="99">
        <v>5</v>
      </c>
      <c r="C11" s="100" t="s">
        <v>47</v>
      </c>
      <c r="D11" s="101">
        <v>3</v>
      </c>
      <c r="E11" s="102" t="s">
        <v>33</v>
      </c>
      <c r="F11" s="103" t="s">
        <v>50</v>
      </c>
      <c r="G11" s="183"/>
      <c r="H11" s="121"/>
      <c r="I11" s="104" t="s">
        <v>29</v>
      </c>
      <c r="J11" s="102" t="s">
        <v>30</v>
      </c>
      <c r="K11" s="105"/>
      <c r="L11" s="106"/>
      <c r="M11" s="107" t="s">
        <v>48</v>
      </c>
      <c r="N11" s="107" t="s">
        <v>49</v>
      </c>
      <c r="O11" s="108">
        <v>21</v>
      </c>
      <c r="P11" s="109">
        <f>D11*Q11</f>
        <v>3717</v>
      </c>
      <c r="Q11" s="110">
        <v>1239</v>
      </c>
      <c r="R11" s="190"/>
      <c r="S11" s="111">
        <f>D11*R11</f>
        <v>0</v>
      </c>
      <c r="T11" s="112" t="str">
        <f t="shared" ref="T11:T16" si="4">IF(ISNUMBER(R11), IF(R11&gt;Q11,"NEVYHOVUJE","VYHOVUJE")," ")</f>
        <v xml:space="preserve"> </v>
      </c>
      <c r="U11" s="102"/>
      <c r="V11" s="102" t="s">
        <v>14</v>
      </c>
    </row>
    <row r="12" spans="1:22" ht="200.25" customHeight="1" x14ac:dyDescent="0.3">
      <c r="A12" s="20"/>
      <c r="B12" s="79">
        <v>6</v>
      </c>
      <c r="C12" s="80" t="s">
        <v>51</v>
      </c>
      <c r="D12" s="81">
        <v>1</v>
      </c>
      <c r="E12" s="82" t="s">
        <v>33</v>
      </c>
      <c r="F12" s="95" t="s">
        <v>62</v>
      </c>
      <c r="G12" s="180"/>
      <c r="H12" s="141"/>
      <c r="I12" s="144" t="s">
        <v>29</v>
      </c>
      <c r="J12" s="146" t="s">
        <v>56</v>
      </c>
      <c r="K12" s="144" t="s">
        <v>58</v>
      </c>
      <c r="L12" s="170"/>
      <c r="M12" s="148" t="s">
        <v>59</v>
      </c>
      <c r="N12" s="148" t="s">
        <v>60</v>
      </c>
      <c r="O12" s="167">
        <v>21</v>
      </c>
      <c r="P12" s="83">
        <f>D12*Q12</f>
        <v>2300</v>
      </c>
      <c r="Q12" s="84">
        <v>2300</v>
      </c>
      <c r="R12" s="187"/>
      <c r="S12" s="85">
        <f>D12*R12</f>
        <v>0</v>
      </c>
      <c r="T12" s="86" t="str">
        <f t="shared" si="4"/>
        <v xml:space="preserve"> </v>
      </c>
      <c r="U12" s="146"/>
      <c r="V12" s="82" t="s">
        <v>14</v>
      </c>
    </row>
    <row r="13" spans="1:22" ht="276" customHeight="1" x14ac:dyDescent="0.3">
      <c r="A13" s="20"/>
      <c r="B13" s="48">
        <v>7</v>
      </c>
      <c r="C13" s="49" t="s">
        <v>63</v>
      </c>
      <c r="D13" s="50">
        <v>1</v>
      </c>
      <c r="E13" s="51" t="s">
        <v>33</v>
      </c>
      <c r="F13" s="96" t="s">
        <v>61</v>
      </c>
      <c r="G13" s="181"/>
      <c r="H13" s="142"/>
      <c r="I13" s="145"/>
      <c r="J13" s="147"/>
      <c r="K13" s="145"/>
      <c r="L13" s="156"/>
      <c r="M13" s="149"/>
      <c r="N13" s="149"/>
      <c r="O13" s="168"/>
      <c r="P13" s="52">
        <f>D13*Q13</f>
        <v>19000</v>
      </c>
      <c r="Q13" s="53">
        <v>19000</v>
      </c>
      <c r="R13" s="188"/>
      <c r="S13" s="54">
        <f>D13*R13</f>
        <v>0</v>
      </c>
      <c r="T13" s="55" t="str">
        <f t="shared" si="4"/>
        <v xml:space="preserve"> </v>
      </c>
      <c r="U13" s="147"/>
      <c r="V13" s="51" t="s">
        <v>11</v>
      </c>
    </row>
    <row r="14" spans="1:22" ht="72" customHeight="1" x14ac:dyDescent="0.3">
      <c r="A14" s="20"/>
      <c r="B14" s="48">
        <v>8</v>
      </c>
      <c r="C14" s="49" t="s">
        <v>52</v>
      </c>
      <c r="D14" s="50">
        <v>5</v>
      </c>
      <c r="E14" s="51" t="s">
        <v>33</v>
      </c>
      <c r="F14" s="96" t="s">
        <v>53</v>
      </c>
      <c r="G14" s="181"/>
      <c r="H14" s="142"/>
      <c r="I14" s="145"/>
      <c r="J14" s="147"/>
      <c r="K14" s="145"/>
      <c r="L14" s="156"/>
      <c r="M14" s="149"/>
      <c r="N14" s="149"/>
      <c r="O14" s="168"/>
      <c r="P14" s="52">
        <f>D14*Q14</f>
        <v>800</v>
      </c>
      <c r="Q14" s="53">
        <v>160</v>
      </c>
      <c r="R14" s="188"/>
      <c r="S14" s="54">
        <f>D14*R14</f>
        <v>0</v>
      </c>
      <c r="T14" s="55" t="str">
        <f t="shared" si="4"/>
        <v xml:space="preserve"> </v>
      </c>
      <c r="U14" s="147"/>
      <c r="V14" s="51" t="s">
        <v>15</v>
      </c>
    </row>
    <row r="15" spans="1:22" ht="85.5" customHeight="1" x14ac:dyDescent="0.3">
      <c r="A15" s="20"/>
      <c r="B15" s="48">
        <v>9</v>
      </c>
      <c r="C15" s="49" t="s">
        <v>54</v>
      </c>
      <c r="D15" s="50">
        <v>5</v>
      </c>
      <c r="E15" s="51" t="s">
        <v>33</v>
      </c>
      <c r="F15" s="96" t="s">
        <v>64</v>
      </c>
      <c r="G15" s="181"/>
      <c r="H15" s="142"/>
      <c r="I15" s="145"/>
      <c r="J15" s="147"/>
      <c r="K15" s="145"/>
      <c r="L15" s="156"/>
      <c r="M15" s="149"/>
      <c r="N15" s="149"/>
      <c r="O15" s="168"/>
      <c r="P15" s="52">
        <f>D15*Q15</f>
        <v>800</v>
      </c>
      <c r="Q15" s="53">
        <v>160</v>
      </c>
      <c r="R15" s="188"/>
      <c r="S15" s="54">
        <f>D15*R15</f>
        <v>0</v>
      </c>
      <c r="T15" s="55" t="str">
        <f t="shared" si="4"/>
        <v xml:space="preserve"> </v>
      </c>
      <c r="U15" s="147"/>
      <c r="V15" s="51" t="s">
        <v>15</v>
      </c>
    </row>
    <row r="16" spans="1:22" ht="85.5" customHeight="1" thickBot="1" x14ac:dyDescent="0.35">
      <c r="A16" s="20"/>
      <c r="B16" s="113">
        <v>10</v>
      </c>
      <c r="C16" s="114" t="s">
        <v>55</v>
      </c>
      <c r="D16" s="115">
        <v>5</v>
      </c>
      <c r="E16" s="126" t="s">
        <v>33</v>
      </c>
      <c r="F16" s="116" t="s">
        <v>65</v>
      </c>
      <c r="G16" s="184"/>
      <c r="H16" s="143"/>
      <c r="I16" s="145"/>
      <c r="J16" s="147"/>
      <c r="K16" s="145"/>
      <c r="L16" s="156"/>
      <c r="M16" s="149"/>
      <c r="N16" s="149"/>
      <c r="O16" s="168"/>
      <c r="P16" s="117">
        <f>D16*Q16</f>
        <v>550</v>
      </c>
      <c r="Q16" s="118">
        <v>110</v>
      </c>
      <c r="R16" s="191"/>
      <c r="S16" s="119">
        <f>D16*R16</f>
        <v>0</v>
      </c>
      <c r="T16" s="120" t="str">
        <f t="shared" si="4"/>
        <v xml:space="preserve"> </v>
      </c>
      <c r="U16" s="147"/>
      <c r="V16" s="126" t="s">
        <v>15</v>
      </c>
    </row>
    <row r="17" spans="1:22" ht="233.25" customHeight="1" x14ac:dyDescent="0.3">
      <c r="A17" s="20"/>
      <c r="B17" s="79">
        <v>11</v>
      </c>
      <c r="C17" s="80" t="s">
        <v>51</v>
      </c>
      <c r="D17" s="81">
        <v>1</v>
      </c>
      <c r="E17" s="82" t="s">
        <v>33</v>
      </c>
      <c r="F17" s="95" t="s">
        <v>69</v>
      </c>
      <c r="G17" s="180"/>
      <c r="H17" s="141"/>
      <c r="I17" s="144" t="s">
        <v>29</v>
      </c>
      <c r="J17" s="146" t="s">
        <v>56</v>
      </c>
      <c r="K17" s="144" t="s">
        <v>67</v>
      </c>
      <c r="L17" s="170"/>
      <c r="M17" s="148" t="s">
        <v>59</v>
      </c>
      <c r="N17" s="148" t="s">
        <v>60</v>
      </c>
      <c r="O17" s="167">
        <v>21</v>
      </c>
      <c r="P17" s="83">
        <f>D17*Q17</f>
        <v>1400</v>
      </c>
      <c r="Q17" s="84">
        <v>1400</v>
      </c>
      <c r="R17" s="187"/>
      <c r="S17" s="85">
        <f>D17*R17</f>
        <v>0</v>
      </c>
      <c r="T17" s="86" t="str">
        <f t="shared" ref="T17:T18" si="5">IF(ISNUMBER(R17), IF(R17&gt;Q17,"NEVYHOVUJE","VYHOVUJE")," ")</f>
        <v xml:space="preserve"> </v>
      </c>
      <c r="U17" s="82" t="s">
        <v>68</v>
      </c>
      <c r="V17" s="82" t="s">
        <v>14</v>
      </c>
    </row>
    <row r="18" spans="1:22" ht="165" customHeight="1" thickBot="1" x14ac:dyDescent="0.35">
      <c r="A18" s="20"/>
      <c r="B18" s="113">
        <v>12</v>
      </c>
      <c r="C18" s="114" t="s">
        <v>66</v>
      </c>
      <c r="D18" s="115">
        <v>1</v>
      </c>
      <c r="E18" s="126" t="s">
        <v>33</v>
      </c>
      <c r="F18" s="116" t="s">
        <v>70</v>
      </c>
      <c r="G18" s="184"/>
      <c r="H18" s="142"/>
      <c r="I18" s="145"/>
      <c r="J18" s="147"/>
      <c r="K18" s="145"/>
      <c r="L18" s="156"/>
      <c r="M18" s="149"/>
      <c r="N18" s="149"/>
      <c r="O18" s="168"/>
      <c r="P18" s="117">
        <f>D18*Q18</f>
        <v>2600</v>
      </c>
      <c r="Q18" s="118">
        <v>2600</v>
      </c>
      <c r="R18" s="191"/>
      <c r="S18" s="119">
        <f>D18*R18</f>
        <v>0</v>
      </c>
      <c r="T18" s="120" t="str">
        <f t="shared" si="5"/>
        <v xml:space="preserve"> </v>
      </c>
      <c r="U18" s="126" t="s">
        <v>68</v>
      </c>
      <c r="V18" s="126" t="s">
        <v>14</v>
      </c>
    </row>
    <row r="19" spans="1:22" ht="131.25" customHeight="1" thickTop="1" x14ac:dyDescent="0.3">
      <c r="A19" s="20"/>
      <c r="B19" s="79">
        <v>13</v>
      </c>
      <c r="C19" s="80" t="s">
        <v>71</v>
      </c>
      <c r="D19" s="81">
        <v>1</v>
      </c>
      <c r="E19" s="82" t="s">
        <v>33</v>
      </c>
      <c r="F19" s="123" t="s">
        <v>80</v>
      </c>
      <c r="G19" s="180"/>
      <c r="H19" s="176"/>
      <c r="I19" s="150" t="s">
        <v>29</v>
      </c>
      <c r="J19" s="146" t="s">
        <v>30</v>
      </c>
      <c r="K19" s="144"/>
      <c r="L19" s="122" t="s">
        <v>77</v>
      </c>
      <c r="M19" s="173" t="s">
        <v>78</v>
      </c>
      <c r="N19" s="173" t="s">
        <v>79</v>
      </c>
      <c r="O19" s="167">
        <v>21</v>
      </c>
      <c r="P19" s="83">
        <f>D19*Q19</f>
        <v>1600</v>
      </c>
      <c r="Q19" s="84">
        <v>1600</v>
      </c>
      <c r="R19" s="187"/>
      <c r="S19" s="85">
        <f>D19*R19</f>
        <v>0</v>
      </c>
      <c r="T19" s="86" t="str">
        <f t="shared" ref="T19:T23" si="6">IF(ISNUMBER(R19), IF(R19&gt;Q19,"NEVYHOVUJE","VYHOVUJE")," ")</f>
        <v xml:space="preserve"> </v>
      </c>
      <c r="U19" s="82"/>
      <c r="V19" s="146" t="s">
        <v>14</v>
      </c>
    </row>
    <row r="20" spans="1:22" ht="48.75" customHeight="1" x14ac:dyDescent="0.3">
      <c r="A20" s="20"/>
      <c r="B20" s="48">
        <v>14</v>
      </c>
      <c r="C20" s="49" t="s">
        <v>72</v>
      </c>
      <c r="D20" s="50">
        <v>5</v>
      </c>
      <c r="E20" s="51" t="s">
        <v>33</v>
      </c>
      <c r="F20" s="124" t="s">
        <v>81</v>
      </c>
      <c r="G20" s="181"/>
      <c r="H20" s="177"/>
      <c r="I20" s="151"/>
      <c r="J20" s="147"/>
      <c r="K20" s="145"/>
      <c r="L20" s="155"/>
      <c r="M20" s="174"/>
      <c r="N20" s="174"/>
      <c r="O20" s="168"/>
      <c r="P20" s="52">
        <f>D20*Q20</f>
        <v>250</v>
      </c>
      <c r="Q20" s="53">
        <v>50</v>
      </c>
      <c r="R20" s="188"/>
      <c r="S20" s="54">
        <f>D20*R20</f>
        <v>0</v>
      </c>
      <c r="T20" s="55" t="str">
        <f t="shared" si="6"/>
        <v xml:space="preserve"> </v>
      </c>
      <c r="U20" s="51"/>
      <c r="V20" s="147"/>
    </row>
    <row r="21" spans="1:22" ht="27" customHeight="1" x14ac:dyDescent="0.3">
      <c r="A21" s="20"/>
      <c r="B21" s="48">
        <v>15</v>
      </c>
      <c r="C21" s="49" t="s">
        <v>82</v>
      </c>
      <c r="D21" s="50">
        <v>5</v>
      </c>
      <c r="E21" s="51" t="s">
        <v>33</v>
      </c>
      <c r="F21" s="96" t="s">
        <v>73</v>
      </c>
      <c r="G21" s="181"/>
      <c r="H21" s="177"/>
      <c r="I21" s="151"/>
      <c r="J21" s="147"/>
      <c r="K21" s="145"/>
      <c r="L21" s="156"/>
      <c r="M21" s="174"/>
      <c r="N21" s="174"/>
      <c r="O21" s="168"/>
      <c r="P21" s="52">
        <f>D21*Q21</f>
        <v>750</v>
      </c>
      <c r="Q21" s="53">
        <v>150</v>
      </c>
      <c r="R21" s="188"/>
      <c r="S21" s="54">
        <f>D21*R21</f>
        <v>0</v>
      </c>
      <c r="T21" s="55" t="str">
        <f t="shared" si="6"/>
        <v xml:space="preserve"> </v>
      </c>
      <c r="U21" s="51"/>
      <c r="V21" s="147"/>
    </row>
    <row r="22" spans="1:22" ht="34.5" customHeight="1" x14ac:dyDescent="0.3">
      <c r="A22" s="20"/>
      <c r="B22" s="48">
        <v>16</v>
      </c>
      <c r="C22" s="49" t="s">
        <v>74</v>
      </c>
      <c r="D22" s="50">
        <v>4</v>
      </c>
      <c r="E22" s="51" t="s">
        <v>33</v>
      </c>
      <c r="F22" s="96" t="s">
        <v>75</v>
      </c>
      <c r="G22" s="181"/>
      <c r="H22" s="177"/>
      <c r="I22" s="151"/>
      <c r="J22" s="147"/>
      <c r="K22" s="145"/>
      <c r="L22" s="156"/>
      <c r="M22" s="174"/>
      <c r="N22" s="174"/>
      <c r="O22" s="168"/>
      <c r="P22" s="52">
        <f>D22*Q22</f>
        <v>600</v>
      </c>
      <c r="Q22" s="53">
        <v>150</v>
      </c>
      <c r="R22" s="188"/>
      <c r="S22" s="54">
        <f>D22*R22</f>
        <v>0</v>
      </c>
      <c r="T22" s="55" t="str">
        <f t="shared" si="6"/>
        <v xml:space="preserve"> </v>
      </c>
      <c r="U22" s="51"/>
      <c r="V22" s="147"/>
    </row>
    <row r="23" spans="1:22" ht="71.25" customHeight="1" thickBot="1" x14ac:dyDescent="0.35">
      <c r="A23" s="20"/>
      <c r="B23" s="56">
        <v>17</v>
      </c>
      <c r="C23" s="57" t="s">
        <v>76</v>
      </c>
      <c r="D23" s="58">
        <v>2</v>
      </c>
      <c r="E23" s="59" t="s">
        <v>33</v>
      </c>
      <c r="F23" s="125" t="s">
        <v>83</v>
      </c>
      <c r="G23" s="185"/>
      <c r="H23" s="178"/>
      <c r="I23" s="152"/>
      <c r="J23" s="153"/>
      <c r="K23" s="154"/>
      <c r="L23" s="157"/>
      <c r="M23" s="175"/>
      <c r="N23" s="175"/>
      <c r="O23" s="172"/>
      <c r="P23" s="60">
        <f>D23*Q23</f>
        <v>200</v>
      </c>
      <c r="Q23" s="61">
        <v>100</v>
      </c>
      <c r="R23" s="192"/>
      <c r="S23" s="62">
        <f>D23*R23</f>
        <v>0</v>
      </c>
      <c r="T23" s="63" t="str">
        <f t="shared" si="6"/>
        <v xml:space="preserve"> </v>
      </c>
      <c r="U23" s="59"/>
      <c r="V23" s="153"/>
    </row>
    <row r="24" spans="1:22" ht="17.399999999999999" customHeight="1" thickTop="1" thickBot="1" x14ac:dyDescent="0.35">
      <c r="C24" s="5"/>
      <c r="D24" s="5"/>
      <c r="E24" s="5"/>
      <c r="F24" s="5"/>
      <c r="G24" s="33"/>
      <c r="H24" s="33"/>
      <c r="I24" s="5"/>
      <c r="J24" s="5"/>
      <c r="N24" s="5"/>
      <c r="O24" s="5"/>
      <c r="P24" s="5"/>
    </row>
    <row r="25" spans="1:22" ht="82.95" customHeight="1" thickTop="1" thickBot="1" x14ac:dyDescent="0.35">
      <c r="B25" s="133" t="s">
        <v>32</v>
      </c>
      <c r="C25" s="133"/>
      <c r="D25" s="133"/>
      <c r="E25" s="133"/>
      <c r="F25" s="133"/>
      <c r="G25" s="133"/>
      <c r="H25" s="133"/>
      <c r="I25" s="133"/>
      <c r="J25" s="21"/>
      <c r="K25" s="21"/>
      <c r="L25" s="7"/>
      <c r="M25" s="7"/>
      <c r="N25" s="7"/>
      <c r="O25" s="22"/>
      <c r="P25" s="22"/>
      <c r="Q25" s="23" t="s">
        <v>9</v>
      </c>
      <c r="R25" s="134" t="s">
        <v>10</v>
      </c>
      <c r="S25" s="135"/>
      <c r="T25" s="136"/>
      <c r="U25" s="24"/>
      <c r="V25" s="25"/>
    </row>
    <row r="26" spans="1:22" ht="43.2" customHeight="1" thickTop="1" thickBot="1" x14ac:dyDescent="0.35">
      <c r="B26" s="129"/>
      <c r="C26" s="129"/>
      <c r="D26" s="129"/>
      <c r="E26" s="129"/>
      <c r="F26" s="129"/>
      <c r="G26" s="129"/>
      <c r="I26" s="26"/>
      <c r="L26" s="9"/>
      <c r="M26" s="9"/>
      <c r="N26" s="9"/>
      <c r="O26" s="27"/>
      <c r="P26" s="27"/>
      <c r="Q26" s="28">
        <f>SUM(P7:P23)</f>
        <v>37433</v>
      </c>
      <c r="R26" s="130">
        <f>SUM(S7:S23)</f>
        <v>0</v>
      </c>
      <c r="S26" s="131"/>
      <c r="T26" s="132"/>
    </row>
    <row r="27" spans="1:22" ht="15" thickTop="1" x14ac:dyDescent="0.3">
      <c r="H27" s="12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x14ac:dyDescent="0.3">
      <c r="B28" s="47"/>
      <c r="C28" s="47"/>
      <c r="D28" s="47"/>
      <c r="E28" s="47"/>
      <c r="F28" s="47"/>
      <c r="G28" s="127"/>
      <c r="H28" s="12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x14ac:dyDescent="0.3">
      <c r="B29" s="47"/>
      <c r="C29" s="47"/>
      <c r="D29" s="47"/>
      <c r="E29" s="47"/>
      <c r="F29" s="47"/>
      <c r="G29" s="127"/>
      <c r="H29" s="12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x14ac:dyDescent="0.3">
      <c r="B30" s="47"/>
      <c r="C30" s="47"/>
      <c r="D30" s="47"/>
      <c r="E30" s="47"/>
      <c r="F30" s="47"/>
      <c r="G30" s="127"/>
      <c r="H30" s="12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95" customHeight="1" x14ac:dyDescent="0.3">
      <c r="C31" s="21"/>
      <c r="D31" s="29"/>
      <c r="E31" s="21"/>
      <c r="F31" s="21"/>
      <c r="G31" s="127"/>
      <c r="H31" s="12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95" customHeight="1" x14ac:dyDescent="0.3">
      <c r="H32" s="36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127"/>
      <c r="H33" s="12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127"/>
      <c r="H34" s="12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127"/>
      <c r="H35" s="12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127"/>
      <c r="H36" s="12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127"/>
      <c r="H37" s="12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127"/>
      <c r="H38" s="12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127"/>
      <c r="H39" s="12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127"/>
      <c r="H40" s="12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127"/>
      <c r="H41" s="12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127"/>
      <c r="H42" s="12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127"/>
      <c r="H43" s="12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127"/>
      <c r="H44" s="12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127"/>
      <c r="H45" s="12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127"/>
      <c r="H46" s="12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127"/>
      <c r="H47" s="12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127"/>
      <c r="H48" s="12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127"/>
      <c r="H49" s="12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127"/>
      <c r="H50" s="12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127"/>
      <c r="H51" s="12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127"/>
      <c r="H52" s="12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127"/>
      <c r="H53" s="12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127"/>
      <c r="H54" s="12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127"/>
      <c r="H55" s="12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127"/>
      <c r="H56" s="12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127"/>
      <c r="H57" s="12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127"/>
      <c r="H58" s="12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127"/>
      <c r="H59" s="12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127"/>
      <c r="H60" s="12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127"/>
      <c r="H61" s="12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127"/>
      <c r="H62" s="12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127"/>
      <c r="H63" s="12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127"/>
      <c r="H64" s="12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127"/>
      <c r="H65" s="12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127"/>
      <c r="H66" s="12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127"/>
      <c r="H67" s="12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127"/>
      <c r="H68" s="12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127"/>
      <c r="H69" s="12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127"/>
      <c r="H70" s="12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127"/>
      <c r="H71" s="12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127"/>
      <c r="H72" s="12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127"/>
      <c r="H73" s="12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127"/>
      <c r="H74" s="12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127"/>
      <c r="H75" s="12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127"/>
      <c r="H76" s="12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127"/>
      <c r="H77" s="12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127"/>
      <c r="H78" s="12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127"/>
      <c r="H79" s="12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127"/>
      <c r="H80" s="12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127"/>
      <c r="H81" s="12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127"/>
      <c r="H82" s="12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127"/>
      <c r="H83" s="12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127"/>
      <c r="H84" s="12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127"/>
      <c r="H85" s="12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127"/>
      <c r="H86" s="12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127"/>
      <c r="H87" s="12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127"/>
      <c r="H88" s="12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127"/>
      <c r="H89" s="12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127"/>
      <c r="H90" s="12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127"/>
      <c r="H91" s="12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127"/>
      <c r="H92" s="12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127"/>
      <c r="H93" s="12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127"/>
      <c r="H94" s="12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127"/>
      <c r="H95" s="12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127"/>
      <c r="H96" s="12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127"/>
      <c r="H97" s="12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127"/>
      <c r="H98" s="127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127"/>
      <c r="H99" s="127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127"/>
      <c r="H100" s="127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127"/>
      <c r="H101" s="127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9"/>
      <c r="E102" s="21"/>
      <c r="F102" s="21"/>
      <c r="G102" s="127"/>
      <c r="H102" s="127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95" customHeight="1" x14ac:dyDescent="0.3">
      <c r="C103" s="21"/>
      <c r="D103" s="29"/>
      <c r="E103" s="21"/>
      <c r="F103" s="21"/>
      <c r="G103" s="127"/>
      <c r="H103" s="127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95" customHeight="1" x14ac:dyDescent="0.3">
      <c r="C104" s="21"/>
      <c r="D104" s="29"/>
      <c r="E104" s="21"/>
      <c r="F104" s="21"/>
      <c r="G104" s="127"/>
      <c r="H104" s="127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95" customHeight="1" x14ac:dyDescent="0.3">
      <c r="C105" s="21"/>
      <c r="D105" s="29"/>
      <c r="E105" s="21"/>
      <c r="F105" s="21"/>
      <c r="G105" s="127"/>
      <c r="H105" s="127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95" customHeight="1" x14ac:dyDescent="0.3">
      <c r="C106" s="21"/>
      <c r="D106" s="29"/>
      <c r="E106" s="21"/>
      <c r="F106" s="21"/>
      <c r="G106" s="127"/>
      <c r="H106" s="127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95" customHeight="1" x14ac:dyDescent="0.3">
      <c r="C107" s="21"/>
      <c r="D107" s="29"/>
      <c r="E107" s="21"/>
      <c r="F107" s="21"/>
      <c r="G107" s="127"/>
      <c r="H107" s="127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95" customHeight="1" x14ac:dyDescent="0.3">
      <c r="C108" s="21"/>
      <c r="D108" s="29"/>
      <c r="E108" s="21"/>
      <c r="F108" s="21"/>
      <c r="G108" s="127"/>
      <c r="H108" s="127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95" customHeight="1" x14ac:dyDescent="0.3">
      <c r="C109" s="21"/>
      <c r="D109" s="29"/>
      <c r="E109" s="21"/>
      <c r="F109" s="21"/>
      <c r="G109" s="127"/>
      <c r="H109" s="127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95" customHeight="1" x14ac:dyDescent="0.3">
      <c r="C110" s="21"/>
      <c r="D110" s="29"/>
      <c r="E110" s="21"/>
      <c r="F110" s="21"/>
      <c r="G110" s="127"/>
      <c r="H110" s="127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95" customHeight="1" x14ac:dyDescent="0.3">
      <c r="C111" s="21"/>
      <c r="D111" s="29"/>
      <c r="E111" s="21"/>
      <c r="F111" s="21"/>
      <c r="G111" s="127"/>
      <c r="H111" s="127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95" customHeight="1" x14ac:dyDescent="0.3">
      <c r="C112" s="21"/>
      <c r="D112" s="29"/>
      <c r="E112" s="21"/>
      <c r="F112" s="21"/>
      <c r="G112" s="127"/>
      <c r="H112" s="127"/>
      <c r="I112" s="11"/>
      <c r="J112" s="11"/>
      <c r="K112" s="11"/>
      <c r="L112" s="11"/>
      <c r="M112" s="11"/>
      <c r="N112" s="6"/>
      <c r="O112" s="6"/>
      <c r="P112" s="6"/>
    </row>
    <row r="113" spans="3:10" ht="19.95" customHeight="1" x14ac:dyDescent="0.3">
      <c r="C113" s="5"/>
      <c r="E113" s="5"/>
      <c r="F113" s="5"/>
      <c r="J113" s="5"/>
    </row>
    <row r="114" spans="3:10" ht="19.95" customHeight="1" x14ac:dyDescent="0.3">
      <c r="C114" s="5"/>
      <c r="E114" s="5"/>
      <c r="F114" s="5"/>
      <c r="J114" s="5"/>
    </row>
    <row r="115" spans="3:10" ht="19.95" customHeight="1" x14ac:dyDescent="0.3">
      <c r="C115" s="5"/>
      <c r="E115" s="5"/>
      <c r="F115" s="5"/>
      <c r="J115" s="5"/>
    </row>
    <row r="116" spans="3:10" ht="19.95" customHeight="1" x14ac:dyDescent="0.3">
      <c r="C116" s="5"/>
      <c r="E116" s="5"/>
      <c r="F116" s="5"/>
      <c r="J116" s="5"/>
    </row>
    <row r="117" spans="3:10" ht="19.95" customHeight="1" x14ac:dyDescent="0.3">
      <c r="C117" s="5"/>
      <c r="E117" s="5"/>
      <c r="F117" s="5"/>
      <c r="J117" s="5"/>
    </row>
    <row r="118" spans="3:10" ht="19.95" customHeight="1" x14ac:dyDescent="0.3">
      <c r="C118" s="5"/>
      <c r="E118" s="5"/>
      <c r="F118" s="5"/>
      <c r="J118" s="5"/>
    </row>
    <row r="119" spans="3:10" ht="19.95" customHeight="1" x14ac:dyDescent="0.3">
      <c r="C119" s="5"/>
      <c r="E119" s="5"/>
      <c r="F119" s="5"/>
      <c r="J119" s="5"/>
    </row>
    <row r="120" spans="3:10" ht="19.95" customHeight="1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  <row r="234" spans="3:10" x14ac:dyDescent="0.3">
      <c r="C234" s="5"/>
      <c r="E234" s="5"/>
      <c r="F234" s="5"/>
      <c r="J234" s="5"/>
    </row>
    <row r="235" spans="3:10" x14ac:dyDescent="0.3">
      <c r="C235" s="5"/>
      <c r="E235" s="5"/>
      <c r="F235" s="5"/>
      <c r="J235" s="5"/>
    </row>
    <row r="236" spans="3:10" x14ac:dyDescent="0.3">
      <c r="C236" s="5"/>
      <c r="E236" s="5"/>
      <c r="F236" s="5"/>
      <c r="J236" s="5"/>
    </row>
    <row r="237" spans="3:10" x14ac:dyDescent="0.3">
      <c r="C237" s="5"/>
      <c r="E237" s="5"/>
      <c r="F237" s="5"/>
      <c r="J237" s="5"/>
    </row>
    <row r="238" spans="3:10" x14ac:dyDescent="0.3">
      <c r="C238" s="5"/>
      <c r="E238" s="5"/>
      <c r="F238" s="5"/>
      <c r="J238" s="5"/>
    </row>
    <row r="239" spans="3:10" x14ac:dyDescent="0.3">
      <c r="C239" s="5"/>
      <c r="E239" s="5"/>
      <c r="F239" s="5"/>
      <c r="J239" s="5"/>
    </row>
    <row r="240" spans="3:10" x14ac:dyDescent="0.3">
      <c r="C240" s="5"/>
      <c r="E240" s="5"/>
      <c r="F240" s="5"/>
      <c r="J240" s="5"/>
    </row>
    <row r="241" spans="3:10" x14ac:dyDescent="0.3">
      <c r="C241" s="5"/>
      <c r="E241" s="5"/>
      <c r="F241" s="5"/>
      <c r="J241" s="5"/>
    </row>
    <row r="242" spans="3:10" x14ac:dyDescent="0.3">
      <c r="C242" s="5"/>
      <c r="E242" s="5"/>
      <c r="F242" s="5"/>
      <c r="J242" s="5"/>
    </row>
    <row r="243" spans="3:10" x14ac:dyDescent="0.3">
      <c r="C243" s="5"/>
      <c r="E243" s="5"/>
      <c r="F243" s="5"/>
      <c r="J243" s="5"/>
    </row>
  </sheetData>
  <sheetProtection algorithmName="SHA-512" hashValue="PswYkv5FiJnvYD3DY30Y+PTcA8RrDqIr1BOrjZ3xYEPm26/I+ouIHDkHUeTxTJLUYJ/Y4cGjeeXDdlnTejgL4Q==" saltValue="ap4ksJIc7gASkiwWPc/8OA==" spinCount="100000" sheet="1" objects="1" scenarios="1"/>
  <mergeCells count="42">
    <mergeCell ref="H19:H23"/>
    <mergeCell ref="O19:O23"/>
    <mergeCell ref="M19:M23"/>
    <mergeCell ref="N19:N23"/>
    <mergeCell ref="V19:V23"/>
    <mergeCell ref="L17:L18"/>
    <mergeCell ref="O17:O18"/>
    <mergeCell ref="H12:H16"/>
    <mergeCell ref="H17:H18"/>
    <mergeCell ref="I17:I18"/>
    <mergeCell ref="K17:K18"/>
    <mergeCell ref="J17:J18"/>
    <mergeCell ref="M17:M18"/>
    <mergeCell ref="L12:L16"/>
    <mergeCell ref="O12:O16"/>
    <mergeCell ref="M12:M16"/>
    <mergeCell ref="U12:U16"/>
    <mergeCell ref="I8:I10"/>
    <mergeCell ref="J8:J10"/>
    <mergeCell ref="K8:K10"/>
    <mergeCell ref="O8:O10"/>
    <mergeCell ref="U8:U10"/>
    <mergeCell ref="L8:L10"/>
    <mergeCell ref="V9:V10"/>
    <mergeCell ref="M8:M10"/>
    <mergeCell ref="N8:N10"/>
    <mergeCell ref="B26:G26"/>
    <mergeCell ref="R26:T26"/>
    <mergeCell ref="B25:I25"/>
    <mergeCell ref="R25:T25"/>
    <mergeCell ref="B1:D1"/>
    <mergeCell ref="G5:H5"/>
    <mergeCell ref="H8:H10"/>
    <mergeCell ref="I12:I16"/>
    <mergeCell ref="J12:J16"/>
    <mergeCell ref="K12:K16"/>
    <mergeCell ref="N12:N16"/>
    <mergeCell ref="N17:N18"/>
    <mergeCell ref="I19:I23"/>
    <mergeCell ref="J19:J23"/>
    <mergeCell ref="K19:K23"/>
    <mergeCell ref="L20:L23"/>
  </mergeCells>
  <conditionalFormatting sqref="D7:D23 B7:B23">
    <cfRule type="containsBlanks" dxfId="27" priority="72">
      <formula>LEN(TRIM(B7))=0</formula>
    </cfRule>
  </conditionalFormatting>
  <conditionalFormatting sqref="B7:B23">
    <cfRule type="cellIs" dxfId="26" priority="69" operator="greaterThanOrEqual">
      <formula>1</formula>
    </cfRule>
  </conditionalFormatting>
  <conditionalFormatting sqref="T7:T23">
    <cfRule type="cellIs" dxfId="25" priority="56" operator="equal">
      <formula>"VYHOVUJE"</formula>
    </cfRule>
  </conditionalFormatting>
  <conditionalFormatting sqref="T7:T23">
    <cfRule type="cellIs" dxfId="24" priority="55" operator="equal">
      <formula>"NEVYHOVUJE"</formula>
    </cfRule>
  </conditionalFormatting>
  <conditionalFormatting sqref="G7:H7 G8:G23 R7:R23">
    <cfRule type="containsBlanks" dxfId="23" priority="49">
      <formula>LEN(TRIM(G7))=0</formula>
    </cfRule>
  </conditionalFormatting>
  <conditionalFormatting sqref="G7:H7 G8:G23 R7:R23">
    <cfRule type="notContainsBlanks" dxfId="22" priority="47">
      <formula>LEN(TRIM(G7))&gt;0</formula>
    </cfRule>
  </conditionalFormatting>
  <conditionalFormatting sqref="G7:H7 G8:G23 R7:R23">
    <cfRule type="notContainsBlanks" dxfId="21" priority="46">
      <formula>LEN(TRIM(G7))&gt;0</formula>
    </cfRule>
  </conditionalFormatting>
  <conditionalFormatting sqref="G7:H7 G8:G23">
    <cfRule type="notContainsBlanks" dxfId="20" priority="45">
      <formula>LEN(TRIM(G7))&gt;0</formula>
    </cfRule>
  </conditionalFormatting>
  <conditionalFormatting sqref="H19">
    <cfRule type="containsBlanks" dxfId="19" priority="20">
      <formula>LEN(TRIM(H19))=0</formula>
    </cfRule>
  </conditionalFormatting>
  <conditionalFormatting sqref="H19">
    <cfRule type="notContainsBlanks" dxfId="18" priority="19">
      <formula>LEN(TRIM(H19))&gt;0</formula>
    </cfRule>
  </conditionalFormatting>
  <conditionalFormatting sqref="H19">
    <cfRule type="notContainsBlanks" dxfId="17" priority="18">
      <formula>LEN(TRIM(H19))&gt;0</formula>
    </cfRule>
  </conditionalFormatting>
  <conditionalFormatting sqref="H19">
    <cfRule type="notContainsBlanks" dxfId="16" priority="17">
      <formula>LEN(TRIM(H19))&gt;0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23" xr:uid="{00000000-0002-0000-0000-000001000000}">
      <formula1>"ks,bal,sada,m,"</formula1>
    </dataValidation>
    <dataValidation type="list" allowBlank="1" showInputMessage="1" showErrorMessage="1" sqref="J8 J11:J12 J17 J19" xr:uid="{2C232DFB-2DA6-4061-8135-85D351E85ED9}">
      <formula1>"ANO,NE"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 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2021-08-30T11:14:09Z</cp:lastPrinted>
  <dcterms:created xsi:type="dcterms:W3CDTF">2014-03-05T12:43:32Z</dcterms:created>
  <dcterms:modified xsi:type="dcterms:W3CDTF">2021-09-13T12:58:24Z</dcterms:modified>
</cp:coreProperties>
</file>